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gnostopouloua\Downloads\"/>
    </mc:Choice>
  </mc:AlternateContent>
  <xr:revisionPtr revIDLastSave="0" documentId="13_ncr:1_{C68BE28F-E3A0-4132-995C-7FC848C378DF}" xr6:coauthVersionLast="47" xr6:coauthVersionMax="47" xr10:uidLastSave="{00000000-0000-0000-0000-000000000000}"/>
  <bookViews>
    <workbookView xWindow="-120" yWindow="-120" windowWidth="29040" windowHeight="15840" xr2:uid="{4EB0D66C-CB64-47D5-98DC-44D9BE48D1A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X11" i="1" s="1"/>
  <c r="O11" i="1"/>
  <c r="T5" i="1"/>
  <c r="E15" i="1"/>
  <c r="O6" i="1"/>
  <c r="K11" i="1"/>
  <c r="K6" i="1"/>
  <c r="G11" i="1"/>
  <c r="G6" i="1"/>
  <c r="C8" i="1"/>
  <c r="C12" i="1" s="1"/>
  <c r="Q11" i="1" l="1"/>
  <c r="V11" i="1" s="1"/>
  <c r="Q6" i="1"/>
  <c r="V6" i="1" s="1"/>
  <c r="X6" i="1" s="1"/>
</calcChain>
</file>

<file path=xl/sharedStrings.xml><?xml version="1.0" encoding="utf-8"?>
<sst xmlns="http://schemas.openxmlformats.org/spreadsheetml/2006/main" count="46" uniqueCount="31">
  <si>
    <t>Υπομέτρο 8.3</t>
  </si>
  <si>
    <t>«Πρόληψη ζημιών σε δάση εξαιτίας δασικών πυρκαγιών, φυσικών καταστροφών και καταστροφικών συμβάντων»</t>
  </si>
  <si>
    <t xml:space="preserve">Δράση 8.3.1 </t>
  </si>
  <si>
    <t>«Δασικές Πυρκαγιές»</t>
  </si>
  <si>
    <t>Δράση 8.3.2</t>
  </si>
  <si>
    <t>«Παθογόνοι Οργανισμοί»</t>
  </si>
  <si>
    <t>Δράση 8.3.3</t>
  </si>
  <si>
    <t>«Πλημμυρικά φαινόμενα»</t>
  </si>
  <si>
    <t>ΕΤΟΣ</t>
  </si>
  <si>
    <t>ΕΓΚΕΚΡΙΜΕΝΗ ΠΙΣΤΩΣΗ</t>
  </si>
  <si>
    <t>ΠΡΟΓΡΑΜΜΑ ΔΗΜΟΣΙΩΝ ΕΠΕΝΔΥΣΕΩΝ (ΕΡΓΟ 2014ΣΕ58400003: Αντιπυρική προστασία δημοσίων δασών και δασικών εκτάσεων  (Π.Κ. 2001ΣΕ08400000 Διάνοιξη - Συντήρηση - Βελτίωση - Ασφαλτόστρωση Δασικών Δρόμων)</t>
  </si>
  <si>
    <t>Κατανομή πιστώσεων για το πρόγραμμα Δασοπροστασίας ανά αποκεντρωμένη διοίκηση (υπερωρίες, καύσιμα κλπ)</t>
  </si>
  <si>
    <t>1.700.00,00</t>
  </si>
  <si>
    <t>Πρόγραμμα Αγροτικής Αναπτυξής- ΝΕΟ</t>
  </si>
  <si>
    <t>Σύνολο</t>
  </si>
  <si>
    <t>ΠΡΑΣΙΝΟ ΤΑΜΕΙΟ
για τη διενέργεια έργων και εργασιών αντιπυρικής προστασίας των δημόσιων δασών και δασικών εκτάσεων</t>
  </si>
  <si>
    <t>ΑΜΕΣΑ πρόσκληση για επιπλέον 31,5 εκατ € με ακόμη περισσότερους δικαιούχους στην πράξη</t>
  </si>
  <si>
    <t>Άρα πιστώσεις ΠΔΕ για δασοπροστασία 2023:</t>
  </si>
  <si>
    <t>2015-2018</t>
  </si>
  <si>
    <t>2019-2023</t>
  </si>
  <si>
    <t>Π/Υ</t>
  </si>
  <si>
    <t>Για το 2023 επιπλέον πίστωση 2.050.000 € για Αναβάθμιση δασικής πολιτικής και δασοπροστασίας με αντικείμενο τις δασικές πυρκαγιές σε εθνικό επίπεδο ΕΡΓΟ: 2019ΣΕ58400001</t>
  </si>
  <si>
    <t>ΜΟΝΟ ΓΙΑ ΤΟ 2023, ΣΥΝΟΛΙΚΑ*</t>
  </si>
  <si>
    <t>*και χωρίς τα πρώτα του ΠΑΑ</t>
  </si>
  <si>
    <t>Μ.Ο.</t>
  </si>
  <si>
    <t>Συνολικές πιστώσεις χωρίς Προγραμμα Προστασίας Δασών Antinero</t>
  </si>
  <si>
    <t>Προγραμμα Προστασίας Δασών Antinero - NEO (καθαρισμοί δασικών οικοσυστημάτων, συντήρηση και διάνοιξη δασικών δρόμων και αντιπυρικών ζωνών και εκπόνηση σχεδίων αντιπυρικής προστασίας σε όλες τις περιοχές που περιλαμβάνουν κρίσιμα δασικά οικοσυστήματα - 42 εκατ στρεμ)</t>
  </si>
  <si>
    <t>Συνολικές πιστώσεις με  Προγραμμα Προστασίας Δασών Antinero</t>
  </si>
  <si>
    <t>*2022</t>
  </si>
  <si>
    <t>*2023</t>
  </si>
  <si>
    <t>*Τα έτη 2022 και 2023 εφασφαλίστηκαν πιστώσεις 930.000 € / έτος για τη δασοπροστασία του Αγίου Όρους (συμπεριλαμάβονται στα ποσά)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</si>
</sst>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" x14ac:knownFonts="1">
    <font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8" fontId="0" fillId="2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85725</xdr:colOff>
      <xdr:row>4</xdr:row>
      <xdr:rowOff>114300</xdr:rowOff>
    </xdr:from>
    <xdr:to>
      <xdr:col>22</xdr:col>
      <xdr:colOff>552450</xdr:colOff>
      <xdr:row>5</xdr:row>
      <xdr:rowOff>95250</xdr:rowOff>
    </xdr:to>
    <xdr:sp macro="" textlink="">
      <xdr:nvSpPr>
        <xdr:cNvPr id="2" name="Βέλος: Δεξιό 1">
          <a:extLst>
            <a:ext uri="{FF2B5EF4-FFF2-40B4-BE49-F238E27FC236}">
              <a16:creationId xmlns:a16="http://schemas.microsoft.com/office/drawing/2014/main" id="{AC338B06-01F8-0394-0995-3D28D0982DE3}"/>
            </a:ext>
          </a:extLst>
        </xdr:cNvPr>
        <xdr:cNvSpPr/>
      </xdr:nvSpPr>
      <xdr:spPr>
        <a:xfrm>
          <a:off x="21316950" y="1933575"/>
          <a:ext cx="466725" cy="171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0ACCB-B141-4928-8B7E-56BB3D5F1BD3}">
  <dimension ref="A1:X15"/>
  <sheetViews>
    <sheetView tabSelected="1" topLeftCell="B1" workbookViewId="0">
      <selection activeCell="L7" sqref="L7"/>
    </sheetView>
  </sheetViews>
  <sheetFormatPr defaultRowHeight="15" x14ac:dyDescent="0.25"/>
  <cols>
    <col min="1" max="1" width="31.42578125" style="1" customWidth="1"/>
    <col min="2" max="2" width="24.85546875" style="1" bestFit="1" customWidth="1"/>
    <col min="3" max="3" width="15.28515625" style="1" bestFit="1" customWidth="1"/>
    <col min="4" max="4" width="9.140625" style="1"/>
    <col min="5" max="5" width="9.5703125" style="1" customWidth="1"/>
    <col min="6" max="6" width="14.28515625" style="10" customWidth="1"/>
    <col min="7" max="7" width="18.28515625" style="1" customWidth="1"/>
    <col min="8" max="9" width="9.140625" style="1"/>
    <col min="10" max="10" width="13.28515625" style="1" bestFit="1" customWidth="1"/>
    <col min="11" max="11" width="15.28515625" style="1" customWidth="1"/>
    <col min="12" max="13" width="9.140625" style="1"/>
    <col min="14" max="14" width="13.28515625" style="10" bestFit="1" customWidth="1"/>
    <col min="15" max="15" width="16.5703125" style="10" customWidth="1"/>
    <col min="16" max="16" width="9.140625" style="1"/>
    <col min="17" max="17" width="15.28515625" style="2" bestFit="1" customWidth="1"/>
    <col min="18" max="19" width="15.28515625" style="2" customWidth="1"/>
    <col min="20" max="20" width="27.42578125" style="2" customWidth="1"/>
    <col min="21" max="21" width="9.140625" style="1"/>
    <col min="22" max="22" width="20.140625" style="1" customWidth="1"/>
    <col min="23" max="23" width="9.140625" style="1"/>
    <col min="24" max="24" width="15.28515625" style="1" bestFit="1" customWidth="1"/>
    <col min="25" max="16384" width="9.140625" style="1"/>
  </cols>
  <sheetData>
    <row r="1" spans="1:24" ht="101.25" customHeight="1" x14ac:dyDescent="0.25">
      <c r="A1" s="29" t="s">
        <v>13</v>
      </c>
      <c r="B1" s="29"/>
      <c r="C1" s="29"/>
      <c r="E1" s="25" t="s">
        <v>10</v>
      </c>
      <c r="F1" s="25"/>
      <c r="G1" s="25"/>
      <c r="I1" s="25" t="s">
        <v>11</v>
      </c>
      <c r="J1" s="25"/>
      <c r="K1" s="25"/>
      <c r="M1" s="25" t="s">
        <v>15</v>
      </c>
      <c r="N1" s="29"/>
      <c r="O1" s="29"/>
      <c r="Q1" s="7" t="s">
        <v>25</v>
      </c>
      <c r="R1" s="6"/>
      <c r="S1" s="25" t="s">
        <v>26</v>
      </c>
      <c r="T1" s="25"/>
      <c r="V1" s="17" t="s">
        <v>27</v>
      </c>
    </row>
    <row r="2" spans="1:24" x14ac:dyDescent="0.25">
      <c r="A2" s="12" t="s">
        <v>0</v>
      </c>
      <c r="B2" s="13" t="s">
        <v>2</v>
      </c>
      <c r="C2" s="31">
        <v>32375698.800000001</v>
      </c>
      <c r="E2" s="2" t="s">
        <v>8</v>
      </c>
      <c r="F2" s="30" t="s">
        <v>9</v>
      </c>
      <c r="G2" s="30"/>
      <c r="I2" s="2" t="s">
        <v>8</v>
      </c>
      <c r="J2" s="30" t="s">
        <v>9</v>
      </c>
      <c r="K2" s="30"/>
      <c r="M2" s="2" t="s">
        <v>8</v>
      </c>
      <c r="N2" s="10" t="s">
        <v>9</v>
      </c>
      <c r="Q2" s="8"/>
      <c r="S2" s="5" t="s">
        <v>8</v>
      </c>
      <c r="T2" s="11" t="s">
        <v>20</v>
      </c>
      <c r="V2" s="18"/>
    </row>
    <row r="3" spans="1:24" x14ac:dyDescent="0.25">
      <c r="A3" s="27" t="s">
        <v>1</v>
      </c>
      <c r="B3" s="15" t="s">
        <v>3</v>
      </c>
      <c r="C3" s="31"/>
      <c r="E3" s="2">
        <v>2015</v>
      </c>
      <c r="F3" s="10">
        <v>1863000</v>
      </c>
      <c r="I3" s="2">
        <v>2015</v>
      </c>
      <c r="J3" s="10">
        <v>4518890</v>
      </c>
      <c r="M3" s="2">
        <v>2015</v>
      </c>
      <c r="N3" s="10">
        <v>1755000</v>
      </c>
      <c r="Q3" s="8"/>
      <c r="S3" s="5">
        <v>2022</v>
      </c>
      <c r="T3" s="11">
        <v>72000000</v>
      </c>
      <c r="V3" s="18"/>
    </row>
    <row r="4" spans="1:24" x14ac:dyDescent="0.25">
      <c r="A4" s="27"/>
      <c r="B4" s="1" t="s">
        <v>4</v>
      </c>
      <c r="C4" s="31">
        <v>1963230.33</v>
      </c>
      <c r="E4" s="2">
        <v>2016</v>
      </c>
      <c r="F4" s="10">
        <v>1632555</v>
      </c>
      <c r="I4" s="2">
        <v>2016</v>
      </c>
      <c r="J4" s="10">
        <v>4549170</v>
      </c>
      <c r="M4" s="2">
        <v>2016</v>
      </c>
      <c r="N4" s="10">
        <v>1904800</v>
      </c>
      <c r="Q4" s="8"/>
      <c r="S4" s="5">
        <v>2023</v>
      </c>
      <c r="T4" s="11">
        <v>86800000</v>
      </c>
      <c r="V4" s="18"/>
    </row>
    <row r="5" spans="1:24" x14ac:dyDescent="0.25">
      <c r="A5" s="27"/>
      <c r="B5" s="1" t="s">
        <v>5</v>
      </c>
      <c r="C5" s="31"/>
      <c r="E5" s="2">
        <v>2017</v>
      </c>
      <c r="F5" s="10">
        <v>1582327</v>
      </c>
      <c r="G5" s="16" t="s">
        <v>14</v>
      </c>
      <c r="I5" s="2">
        <v>2017</v>
      </c>
      <c r="J5" s="10">
        <v>4508021</v>
      </c>
      <c r="K5" s="16" t="s">
        <v>14</v>
      </c>
      <c r="M5" s="2">
        <v>2017</v>
      </c>
      <c r="N5" s="10">
        <v>1287000</v>
      </c>
      <c r="O5" s="16" t="s">
        <v>14</v>
      </c>
      <c r="Q5" s="5" t="s">
        <v>18</v>
      </c>
      <c r="S5" s="5" t="s">
        <v>14</v>
      </c>
      <c r="T5" s="11">
        <f>T4+T3</f>
        <v>158800000</v>
      </c>
      <c r="V5" s="19" t="s">
        <v>18</v>
      </c>
      <c r="X5" s="22" t="s">
        <v>24</v>
      </c>
    </row>
    <row r="6" spans="1:24" x14ac:dyDescent="0.25">
      <c r="A6" s="27"/>
      <c r="B6" s="13" t="s">
        <v>6</v>
      </c>
      <c r="C6" s="31">
        <v>32193586.809999999</v>
      </c>
      <c r="E6" s="2">
        <v>2018</v>
      </c>
      <c r="F6" s="10">
        <v>1891000</v>
      </c>
      <c r="G6" s="4">
        <f>SUM(F3:F6)</f>
        <v>6968882</v>
      </c>
      <c r="I6" s="2">
        <v>2018</v>
      </c>
      <c r="J6" s="10">
        <v>4508020</v>
      </c>
      <c r="K6" s="4">
        <f>SUM(J3:J6)</f>
        <v>18084101</v>
      </c>
      <c r="M6" s="2">
        <v>2018</v>
      </c>
      <c r="N6" s="10">
        <v>1640000</v>
      </c>
      <c r="O6" s="4">
        <f>SUM(N3:N6)</f>
        <v>6586800</v>
      </c>
      <c r="Q6" s="3">
        <f>O6+K6+G6</f>
        <v>31639783</v>
      </c>
      <c r="R6" s="9"/>
      <c r="S6" s="9"/>
      <c r="T6" s="9"/>
      <c r="V6" s="20">
        <f>Q6+M6+I6</f>
        <v>31643819</v>
      </c>
      <c r="X6" s="23">
        <f>V6/4</f>
        <v>7910954.75</v>
      </c>
    </row>
    <row r="7" spans="1:24" x14ac:dyDescent="0.25">
      <c r="A7" s="28"/>
      <c r="B7" s="15" t="s">
        <v>7</v>
      </c>
      <c r="C7" s="31"/>
      <c r="E7" s="2">
        <v>2019</v>
      </c>
      <c r="F7" s="10">
        <v>1714525</v>
      </c>
      <c r="I7" s="2">
        <v>2019</v>
      </c>
      <c r="J7" s="10">
        <v>4508020</v>
      </c>
      <c r="M7" s="2">
        <v>2019</v>
      </c>
      <c r="N7" s="10">
        <v>1600000</v>
      </c>
      <c r="Q7" s="8"/>
      <c r="V7" s="18"/>
    </row>
    <row r="8" spans="1:24" x14ac:dyDescent="0.25">
      <c r="B8" s="14" t="s">
        <v>14</v>
      </c>
      <c r="C8" s="4">
        <f>SUM(C6+C4+C2)</f>
        <v>66532515.939999998</v>
      </c>
      <c r="E8" s="2">
        <v>2020</v>
      </c>
      <c r="F8" s="10">
        <v>1433321</v>
      </c>
      <c r="I8" s="2">
        <v>2020</v>
      </c>
      <c r="J8" s="10">
        <v>5796520</v>
      </c>
      <c r="M8" s="2">
        <v>2020</v>
      </c>
      <c r="N8" s="10">
        <v>2030000</v>
      </c>
      <c r="Q8" s="8"/>
      <c r="V8" s="18"/>
    </row>
    <row r="9" spans="1:24" x14ac:dyDescent="0.25">
      <c r="A9" s="24" t="s">
        <v>16</v>
      </c>
      <c r="B9" s="24"/>
      <c r="C9" s="24"/>
      <c r="E9" s="2">
        <v>2021</v>
      </c>
      <c r="F9" s="10">
        <v>1440000</v>
      </c>
      <c r="I9" s="2">
        <v>2021</v>
      </c>
      <c r="J9" s="10">
        <v>5803520</v>
      </c>
      <c r="M9" s="2">
        <v>2021</v>
      </c>
      <c r="N9" s="10" t="s">
        <v>12</v>
      </c>
      <c r="Q9" s="8"/>
      <c r="V9" s="18"/>
      <c r="X9" s="26" t="s">
        <v>22</v>
      </c>
    </row>
    <row r="10" spans="1:24" x14ac:dyDescent="0.25">
      <c r="A10" s="24"/>
      <c r="B10" s="24"/>
      <c r="C10" s="24"/>
      <c r="E10" s="2">
        <v>2022</v>
      </c>
      <c r="F10" s="10">
        <v>817375</v>
      </c>
      <c r="G10" s="16" t="s">
        <v>14</v>
      </c>
      <c r="I10" s="2">
        <v>2022</v>
      </c>
      <c r="J10" s="10">
        <v>5803520</v>
      </c>
      <c r="K10" s="16" t="s">
        <v>14</v>
      </c>
      <c r="M10" s="2" t="s">
        <v>28</v>
      </c>
      <c r="N10" s="10">
        <v>2709000</v>
      </c>
      <c r="O10" s="16" t="s">
        <v>14</v>
      </c>
      <c r="Q10" s="5" t="s">
        <v>19</v>
      </c>
      <c r="V10" s="19" t="s">
        <v>19</v>
      </c>
      <c r="X10" s="26"/>
    </row>
    <row r="11" spans="1:24" x14ac:dyDescent="0.25">
      <c r="A11" s="24"/>
      <c r="B11" s="24"/>
      <c r="C11" s="24"/>
      <c r="E11" s="2">
        <v>2023</v>
      </c>
      <c r="F11" s="10">
        <v>1144947.82</v>
      </c>
      <c r="G11" s="4">
        <f>SUM(F7:F11)</f>
        <v>6550168.8200000003</v>
      </c>
      <c r="I11" s="2">
        <v>2023</v>
      </c>
      <c r="J11" s="10">
        <v>5987200</v>
      </c>
      <c r="K11" s="4">
        <f>SUM(J7:J11)</f>
        <v>27898780</v>
      </c>
      <c r="M11" s="2" t="s">
        <v>29</v>
      </c>
      <c r="N11" s="10">
        <f>1722000+930000</f>
        <v>2652000</v>
      </c>
      <c r="O11" s="4">
        <f>SUM(N7:N11)</f>
        <v>8991000</v>
      </c>
      <c r="Q11" s="3">
        <f>O11+K11+G11+C12+2050000</f>
        <v>143522464.75999999</v>
      </c>
      <c r="R11" s="9"/>
      <c r="S11" s="9"/>
      <c r="T11" s="9"/>
      <c r="V11" s="20">
        <f>Q11+T5</f>
        <v>302322464.75999999</v>
      </c>
      <c r="X11" s="21">
        <f>F11+J11+N11+T4+2050000+31500000</f>
        <v>130134147.81999999</v>
      </c>
    </row>
    <row r="12" spans="1:24" ht="15" customHeight="1" x14ac:dyDescent="0.25">
      <c r="B12" s="14" t="s">
        <v>14</v>
      </c>
      <c r="C12" s="4">
        <f>SUM(31500000+C8)</f>
        <v>98032515.939999998</v>
      </c>
      <c r="M12" s="24" t="s">
        <v>30</v>
      </c>
      <c r="N12" s="24"/>
      <c r="O12" s="24"/>
      <c r="X12" s="1" t="s">
        <v>23</v>
      </c>
    </row>
    <row r="13" spans="1:24" ht="77.25" customHeight="1" x14ac:dyDescent="0.25">
      <c r="E13" s="25" t="s">
        <v>21</v>
      </c>
      <c r="F13" s="25"/>
      <c r="G13" s="25"/>
      <c r="M13" s="24"/>
      <c r="N13" s="24"/>
      <c r="O13" s="24"/>
    </row>
    <row r="14" spans="1:24" ht="25.5" customHeight="1" x14ac:dyDescent="0.25">
      <c r="E14" s="25" t="s">
        <v>17</v>
      </c>
      <c r="F14" s="25"/>
      <c r="G14" s="25"/>
    </row>
    <row r="15" spans="1:24" x14ac:dyDescent="0.25">
      <c r="E15" s="32">
        <f>F11+2050000</f>
        <v>3194947.8200000003</v>
      </c>
      <c r="F15" s="32"/>
      <c r="G15" s="32"/>
    </row>
  </sheetData>
  <mergeCells count="17">
    <mergeCell ref="E15:G15"/>
    <mergeCell ref="X9:X10"/>
    <mergeCell ref="A3:A7"/>
    <mergeCell ref="A1:C1"/>
    <mergeCell ref="E1:G1"/>
    <mergeCell ref="I1:K1"/>
    <mergeCell ref="M1:O1"/>
    <mergeCell ref="F2:G2"/>
    <mergeCell ref="J2:K2"/>
    <mergeCell ref="C2:C3"/>
    <mergeCell ref="C4:C5"/>
    <mergeCell ref="C6:C7"/>
    <mergeCell ref="M12:O13"/>
    <mergeCell ref="A9:C11"/>
    <mergeCell ref="E13:G13"/>
    <mergeCell ref="S1:T1"/>
    <mergeCell ref="E14:G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Anthoula Anagnostopoulou</dc:creator>
  <cp:lastModifiedBy>Anthoula Anagnostopoulou</cp:lastModifiedBy>
  <dcterms:created xsi:type="dcterms:W3CDTF">2023-05-03T07:35:26Z</dcterms:created>
  <dcterms:modified xsi:type="dcterms:W3CDTF">2023-05-05T09:45:46Z</dcterms:modified>
</cp:coreProperties>
</file>